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GarethTurner\OWS\SiGNAL Team Site - SiGNAL Documents\1 - The SiGNAL BizHub\Talk, Videos and Work Books\2019\Suzanne Driver 20.03.19\"/>
    </mc:Choice>
  </mc:AlternateContent>
  <xr:revisionPtr revIDLastSave="33" documentId="13_ncr:1_{F7A13B68-EAD6-4F06-B60E-6685E861F5FB}" xr6:coauthVersionLast="45" xr6:coauthVersionMax="45" xr10:uidLastSave="{003426D0-0F4C-4871-A31A-07BC46124D18}"/>
  <bookViews>
    <workbookView xWindow="22050" yWindow="1560" windowWidth="21600" windowHeight="11385" tabRatio="695" xr2:uid="{00000000-000D-0000-FFFF-FFFF00000000}"/>
  </bookViews>
  <sheets>
    <sheet name="Campaigns" sheetId="1" r:id="rId1"/>
    <sheet name="Data Input" sheetId="17" r:id="rId2"/>
    <sheet name="Pay" sheetId="16" r:id="rId3"/>
    <sheet name="sales fig" sheetId="18" r:id="rId4"/>
    <sheet name="Charts" sheetId="5" r:id="rId5"/>
    <sheet name="Cash Flow" sheetId="9" r:id="rId6"/>
    <sheet name="List Management" sheetId="12" r:id="rId7"/>
    <sheet name="Sheet1" sheetId="19" r:id="rId8"/>
    <sheet name="Budgets &amp; Forecasts" sheetId="7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7" l="1"/>
  <c r="E12" i="17"/>
  <c r="D8" i="9"/>
  <c r="E8" i="9"/>
  <c r="F8" i="9"/>
  <c r="G8" i="9"/>
  <c r="H8" i="9"/>
  <c r="I8" i="9"/>
  <c r="J8" i="9"/>
  <c r="C8" i="9"/>
  <c r="C12" i="9" s="1"/>
  <c r="D5" i="9" s="1"/>
  <c r="D12" i="9" s="1"/>
  <c r="E5" i="9" s="1"/>
  <c r="E12" i="9" s="1"/>
  <c r="F5" i="9" s="1"/>
  <c r="F12" i="9" s="1"/>
  <c r="G5" i="9" s="1"/>
  <c r="G12" i="9" s="1"/>
  <c r="H5" i="9" s="1"/>
  <c r="H12" i="9" s="1"/>
  <c r="I5" i="9" s="1"/>
  <c r="I12" i="9" s="1"/>
  <c r="J5" i="9" s="1"/>
  <c r="J12" i="9" s="1"/>
  <c r="F10" i="9"/>
  <c r="D4" i="9"/>
  <c r="E4" i="9"/>
  <c r="F4" i="9"/>
  <c r="G4" i="9" s="1"/>
  <c r="H4" i="9" s="1"/>
  <c r="I4" i="9" s="1"/>
  <c r="J4" i="9" s="1"/>
  <c r="E12" i="7"/>
  <c r="F12" i="7"/>
  <c r="C5" i="1"/>
  <c r="C6" i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</calcChain>
</file>

<file path=xl/sharedStrings.xml><?xml version="1.0" encoding="utf-8"?>
<sst xmlns="http://schemas.openxmlformats.org/spreadsheetml/2006/main" count="458" uniqueCount="370">
  <si>
    <t>Dates</t>
  </si>
  <si>
    <t>Date</t>
  </si>
  <si>
    <t>Email</t>
  </si>
  <si>
    <t>Facebook</t>
  </si>
  <si>
    <t>Group A</t>
  </si>
  <si>
    <t>Target Liphook</t>
  </si>
  <si>
    <t>Group B</t>
  </si>
  <si>
    <t>Target Woking</t>
  </si>
  <si>
    <t>Group C</t>
  </si>
  <si>
    <t>Target Bordon</t>
  </si>
  <si>
    <t>Target Farnham</t>
  </si>
  <si>
    <t>Target Guildford</t>
  </si>
  <si>
    <t>Remind Group A</t>
  </si>
  <si>
    <t>Remind Group B</t>
  </si>
  <si>
    <t>Remind Group C</t>
  </si>
  <si>
    <t>Marketing Expenses</t>
  </si>
  <si>
    <t>Budget</t>
  </si>
  <si>
    <t>Actual</t>
  </si>
  <si>
    <t>Exhibition Stands</t>
  </si>
  <si>
    <t>Exhibition Goods</t>
  </si>
  <si>
    <t>Exhibition Promotions</t>
  </si>
  <si>
    <t>Facebook Promotions</t>
  </si>
  <si>
    <t>Pinterest Promotions</t>
  </si>
  <si>
    <t>Give Aways</t>
  </si>
  <si>
    <t>Business Cards</t>
  </si>
  <si>
    <t>Networking Events</t>
  </si>
  <si>
    <t>Total</t>
  </si>
  <si>
    <t>Pay Details</t>
  </si>
  <si>
    <t>Name</t>
  </si>
  <si>
    <t>Hours</t>
  </si>
  <si>
    <t>Rate</t>
  </si>
  <si>
    <t>Gross</t>
  </si>
  <si>
    <t>Tax</t>
  </si>
  <si>
    <t>NI</t>
  </si>
  <si>
    <t>Net</t>
  </si>
  <si>
    <t>Bill</t>
  </si>
  <si>
    <t>Bob</t>
  </si>
  <si>
    <t>Sue</t>
  </si>
  <si>
    <t>Sally</t>
  </si>
  <si>
    <t>Product 1</t>
  </si>
  <si>
    <t>Product 2</t>
  </si>
  <si>
    <t>Product 3</t>
  </si>
  <si>
    <t>Product 4</t>
  </si>
  <si>
    <t>Jan</t>
  </si>
  <si>
    <t>Feb</t>
  </si>
  <si>
    <t>Mar</t>
  </si>
  <si>
    <t>Apr</t>
  </si>
  <si>
    <t>May</t>
  </si>
  <si>
    <t>Jun</t>
  </si>
  <si>
    <t>Jul</t>
  </si>
  <si>
    <t>Cashflow</t>
  </si>
  <si>
    <t>WK1</t>
  </si>
  <si>
    <t>WK2</t>
  </si>
  <si>
    <t>WK3</t>
  </si>
  <si>
    <t>WK4</t>
  </si>
  <si>
    <t>WK5</t>
  </si>
  <si>
    <t>WK6</t>
  </si>
  <si>
    <t>WK7</t>
  </si>
  <si>
    <t>WK8</t>
  </si>
  <si>
    <t>Bank C/F</t>
  </si>
  <si>
    <t>Invoices Due</t>
  </si>
  <si>
    <t>Rent Due</t>
  </si>
  <si>
    <t>Transfer VAT A/C</t>
  </si>
  <si>
    <t>Payroll</t>
  </si>
  <si>
    <t>Tax/NI</t>
  </si>
  <si>
    <t>Suppliers</t>
  </si>
  <si>
    <t>Money In Bank</t>
  </si>
  <si>
    <t>Conditional Formatting</t>
  </si>
  <si>
    <t>Minimum</t>
  </si>
  <si>
    <t>Chart</t>
  </si>
  <si>
    <t>Contact Email</t>
  </si>
  <si>
    <t>Title</t>
  </si>
  <si>
    <t>First Name</t>
  </si>
  <si>
    <t>Surname</t>
  </si>
  <si>
    <t>Position</t>
  </si>
  <si>
    <t>Company Name</t>
  </si>
  <si>
    <t>Address Line 1</t>
  </si>
  <si>
    <t>Address Line 2</t>
  </si>
  <si>
    <t>Town</t>
  </si>
  <si>
    <t>County</t>
  </si>
  <si>
    <t>Post Code</t>
  </si>
  <si>
    <t>Telephone</t>
  </si>
  <si>
    <t>customer-services@1066ha.org.uk</t>
  </si>
  <si>
    <t>Ms</t>
  </si>
  <si>
    <t xml:space="preserve">Karen </t>
  </si>
  <si>
    <t>COOPER</t>
  </si>
  <si>
    <t>HR Consultant</t>
  </si>
  <si>
    <t>1066 Housing Association ltd</t>
  </si>
  <si>
    <t>60 Bell Street</t>
  </si>
  <si>
    <t>Sittingbourne</t>
  </si>
  <si>
    <t>Kent</t>
  </si>
  <si>
    <t>ME10 4HE</t>
  </si>
  <si>
    <t>01424 728016</t>
  </si>
  <si>
    <t>brenda.voogt@1stcontact.com</t>
  </si>
  <si>
    <t>Mr</t>
  </si>
  <si>
    <t xml:space="preserve">BRENdan  </t>
  </si>
  <si>
    <t>Voogt</t>
  </si>
  <si>
    <t>Ops Director</t>
  </si>
  <si>
    <t>1st Contact Ltd.</t>
  </si>
  <si>
    <t>Castlewood House</t>
  </si>
  <si>
    <t>77-91 New Oxford Street</t>
  </si>
  <si>
    <t>London</t>
  </si>
  <si>
    <t>WC1A 1DG</t>
  </si>
  <si>
    <t>0202 7595340</t>
  </si>
  <si>
    <t>claire.jenkins@2e2.com</t>
  </si>
  <si>
    <t xml:space="preserve">CLAiRE  </t>
  </si>
  <si>
    <t>Jenkins</t>
  </si>
  <si>
    <t>HR Manager</t>
  </si>
  <si>
    <t>2E2 ltd.</t>
  </si>
  <si>
    <t>The Mansion House</t>
  </si>
  <si>
    <t>BernhamValance</t>
  </si>
  <si>
    <t>Spleen</t>
  </si>
  <si>
    <t>Berks</t>
  </si>
  <si>
    <t>RG20 8LU</t>
  </si>
  <si>
    <t>01635 568000</t>
  </si>
  <si>
    <t>hro@2care-rsl.org.uk</t>
  </si>
  <si>
    <t xml:space="preserve"> Andrew</t>
  </si>
  <si>
    <t>Mouzouri</t>
  </si>
  <si>
    <t>Training Manager</t>
  </si>
  <si>
    <t>2Care</t>
  </si>
  <si>
    <t>11 harwood Road</t>
  </si>
  <si>
    <t>SW6 4QP</t>
  </si>
  <si>
    <t>020 7371 7519</t>
  </si>
  <si>
    <t>andy_gilliam@3com.com</t>
  </si>
  <si>
    <t xml:space="preserve">AnDY  </t>
  </si>
  <si>
    <t>Gilliam</t>
  </si>
  <si>
    <t>Intl Training Manager</t>
  </si>
  <si>
    <t>3Com UK Ltd</t>
  </si>
  <si>
    <t>People Building 2</t>
  </si>
  <si>
    <t>People Building Estate</t>
  </si>
  <si>
    <t>Marylands</t>
  </si>
  <si>
    <t>Hemel Hempstead</t>
  </si>
  <si>
    <t>HP2 4AW</t>
  </si>
  <si>
    <t>01442 438000</t>
  </si>
  <si>
    <t>Jo</t>
  </si>
  <si>
    <t>KEAL     WILLIAMS</t>
  </si>
  <si>
    <t>Abacus Group Ltd</t>
  </si>
  <si>
    <t>Abacus House</t>
  </si>
  <si>
    <t>Bone Lane</t>
  </si>
  <si>
    <t>Newbury</t>
  </si>
  <si>
    <t>RG14 5SF</t>
  </si>
  <si>
    <t>01635 362222</t>
  </si>
  <si>
    <t>Linda</t>
  </si>
  <si>
    <t>Sibert</t>
  </si>
  <si>
    <t>Training Officer</t>
  </si>
  <si>
    <t>01636 362222</t>
  </si>
  <si>
    <t>Paul</t>
  </si>
  <si>
    <t>BOYCE</t>
  </si>
  <si>
    <t>01637 362222</t>
  </si>
  <si>
    <t>tony.elliott@gb.abb.com</t>
  </si>
  <si>
    <t>Tony</t>
  </si>
  <si>
    <t>Elliot</t>
  </si>
  <si>
    <t>ABB Ltd</t>
  </si>
  <si>
    <t>Howard Road</t>
  </si>
  <si>
    <t>Eaton Socon</t>
  </si>
  <si>
    <t>St. Neots</t>
  </si>
  <si>
    <t>Cambs</t>
  </si>
  <si>
    <t>PE19 8UE</t>
  </si>
  <si>
    <t>01480 475321</t>
  </si>
  <si>
    <t>Mike</t>
  </si>
  <si>
    <t>LAVELLE</t>
  </si>
  <si>
    <t>Head of Commercial training</t>
  </si>
  <si>
    <t>Abbott Laboratories Ltd</t>
  </si>
  <si>
    <t>Abbott House</t>
  </si>
  <si>
    <t>Vanwell Business Park</t>
  </si>
  <si>
    <t>Vanwell Road</t>
  </si>
  <si>
    <t>Maindenhead</t>
  </si>
  <si>
    <t>SL6 4EX</t>
  </si>
  <si>
    <t>01628 773355</t>
  </si>
  <si>
    <t>donovans@amvbbdo.com</t>
  </si>
  <si>
    <t>Sara</t>
  </si>
  <si>
    <t>Donovan</t>
  </si>
  <si>
    <t>Training &amp; Development Officer</t>
  </si>
  <si>
    <t>Abbott Mead Vickers BBDO Ltd</t>
  </si>
  <si>
    <t>151 Marylebone Road</t>
  </si>
  <si>
    <t>NW11 5QE</t>
  </si>
  <si>
    <t>020 7616 3930</t>
  </si>
  <si>
    <t>John</t>
  </si>
  <si>
    <t>Watson</t>
  </si>
  <si>
    <t>Personnel and Training Officer</t>
  </si>
  <si>
    <t>Ables</t>
  </si>
  <si>
    <t>Wimbledon Avenue</t>
  </si>
  <si>
    <t>Brandon</t>
  </si>
  <si>
    <t>Suffolk</t>
  </si>
  <si>
    <t>IP27 0NZ</t>
  </si>
  <si>
    <t>01842 816600</t>
  </si>
  <si>
    <t>iwalton@mmm.com</t>
  </si>
  <si>
    <t>Ian</t>
  </si>
  <si>
    <t>Walton</t>
  </si>
  <si>
    <t>3M UK Holdings plc</t>
  </si>
  <si>
    <t>Cain Road</t>
  </si>
  <si>
    <t>Bracknell</t>
  </si>
  <si>
    <t>RG12 8HT</t>
  </si>
  <si>
    <t>01344 858287</t>
  </si>
  <si>
    <t>Soa</t>
  </si>
  <si>
    <t>Gorgueira</t>
  </si>
  <si>
    <t>Training and Development Manager</t>
  </si>
  <si>
    <t>A2 Dominion Group</t>
  </si>
  <si>
    <t>Chapel House</t>
  </si>
  <si>
    <t>Chapel Street</t>
  </si>
  <si>
    <t>NW1 5WX</t>
  </si>
  <si>
    <t>020 8799 2220</t>
  </si>
  <si>
    <t>Sharin</t>
  </si>
  <si>
    <t xml:space="preserve"> Fox    Smith   </t>
  </si>
  <si>
    <t>Personnel Manager</t>
  </si>
  <si>
    <t>A&amp;O Systems &amp; Services Ltd</t>
  </si>
  <si>
    <t>Prescott Road</t>
  </si>
  <si>
    <t>Colnbrook</t>
  </si>
  <si>
    <t>SL3 0AE</t>
  </si>
  <si>
    <t>0870 606 8800</t>
  </si>
  <si>
    <t>mail@aardman.com</t>
  </si>
  <si>
    <t>Paula</t>
  </si>
  <si>
    <t>Newport</t>
  </si>
  <si>
    <t>Head of HR</t>
  </si>
  <si>
    <t>Aardman Animation Ltd</t>
  </si>
  <si>
    <t>Gas Ferry Road</t>
  </si>
  <si>
    <t>Bristol</t>
  </si>
  <si>
    <t>BS1 6UN</t>
  </si>
  <si>
    <t>0117 984 8485</t>
  </si>
  <si>
    <t>headoffice@abagri.com</t>
  </si>
  <si>
    <t>Tim</t>
  </si>
  <si>
    <t>Porter</t>
  </si>
  <si>
    <t>AB Agri Ltd</t>
  </si>
  <si>
    <t>Guild House</t>
  </si>
  <si>
    <t>Oundle Road</t>
  </si>
  <si>
    <t>Woodston</t>
  </si>
  <si>
    <t>PE2 9PW</t>
  </si>
  <si>
    <t>0173 3422161</t>
  </si>
  <si>
    <t>Carole</t>
  </si>
  <si>
    <t>Lindasy</t>
  </si>
  <si>
    <t>HR Director</t>
  </si>
  <si>
    <t>AB World Foods Ltd</t>
  </si>
  <si>
    <t>42 Kings Hill Avenue</t>
  </si>
  <si>
    <t>Kings Hill</t>
  </si>
  <si>
    <t>West Malling</t>
  </si>
  <si>
    <t>ME19 4AJ</t>
  </si>
  <si>
    <t>01732 224200</t>
  </si>
  <si>
    <t>emma.grace@bromor-tr.wales.nhs.uk</t>
  </si>
  <si>
    <t>Louise</t>
  </si>
  <si>
    <t>Joseph</t>
  </si>
  <si>
    <t>Assistant</t>
  </si>
  <si>
    <t>Abertawe Bro Morgannwg University NHS Hospital Trust</t>
  </si>
  <si>
    <t>71 Quarella Road</t>
  </si>
  <si>
    <t>Bridgend</t>
  </si>
  <si>
    <t>CF31  1YE</t>
  </si>
  <si>
    <t>01656 752752</t>
  </si>
  <si>
    <t>louise.joseph@bromor-tr.wales.nhs.uk</t>
  </si>
  <si>
    <t>Emma</t>
  </si>
  <si>
    <t>Grace</t>
  </si>
  <si>
    <t>Management Centre</t>
  </si>
  <si>
    <t>Morriston Hospital</t>
  </si>
  <si>
    <t>Morriston</t>
  </si>
  <si>
    <t>SA6 6NL</t>
  </si>
  <si>
    <t>01792 208647</t>
  </si>
  <si>
    <t>Rowe</t>
  </si>
  <si>
    <t>ABP</t>
  </si>
  <si>
    <t>Old Custom House</t>
  </si>
  <si>
    <t>Key Street</t>
  </si>
  <si>
    <t>Ipswich</t>
  </si>
  <si>
    <t>IP41BY</t>
  </si>
  <si>
    <t>Debbie</t>
  </si>
  <si>
    <t>Buzzell</t>
  </si>
  <si>
    <t>Accelrys Ltd</t>
  </si>
  <si>
    <t>334 Cambridge Science Park</t>
  </si>
  <si>
    <t>Milton Road</t>
  </si>
  <si>
    <t>Cambridge</t>
  </si>
  <si>
    <t>CB4 0WN</t>
  </si>
  <si>
    <t>01223 228501</t>
  </si>
  <si>
    <t>Susan</t>
  </si>
  <si>
    <t>Trinder</t>
  </si>
  <si>
    <t>Accent Group</t>
  </si>
  <si>
    <t>Charleston House</t>
  </si>
  <si>
    <t>Acorn Park Ind Estate</t>
  </si>
  <si>
    <t>Shipley</t>
  </si>
  <si>
    <t>BD17 7SW</t>
  </si>
  <si>
    <t>01274 517500</t>
  </si>
  <si>
    <t>daniel.s.flint@accenture.com</t>
  </si>
  <si>
    <t>Daniel</t>
  </si>
  <si>
    <t>Flint</t>
  </si>
  <si>
    <t>Accenture</t>
  </si>
  <si>
    <t>60 Queen Victoria Street</t>
  </si>
  <si>
    <t>EC4N 4TW</t>
  </si>
  <si>
    <t>020 7844 4000</t>
  </si>
  <si>
    <t>jason.cormack@accessplus.com</t>
  </si>
  <si>
    <t>Jason</t>
  </si>
  <si>
    <t>Cormack</t>
  </si>
  <si>
    <t>CEO</t>
  </si>
  <si>
    <t>AccesssPlus</t>
  </si>
  <si>
    <t>Dorcan 300</t>
  </si>
  <si>
    <t>Murdock Road</t>
  </si>
  <si>
    <t>Dorcan</t>
  </si>
  <si>
    <t>SN3 5HY</t>
  </si>
  <si>
    <t>0844 800 1050</t>
  </si>
  <si>
    <t>dbevan@accidentexchange.com</t>
  </si>
  <si>
    <t>Dave</t>
  </si>
  <si>
    <t>Bevan</t>
  </si>
  <si>
    <t>Head of Training</t>
  </si>
  <si>
    <t>Accident Exchange Group</t>
  </si>
  <si>
    <t>Alpha 1</t>
  </si>
  <si>
    <t>Canton Lane</t>
  </si>
  <si>
    <t>Hams Hall</t>
  </si>
  <si>
    <t>Coleshill</t>
  </si>
  <si>
    <t>B46 1GA</t>
  </si>
  <si>
    <t>0870 011 6720</t>
  </si>
  <si>
    <t>Simon</t>
  </si>
  <si>
    <t>Wells</t>
  </si>
  <si>
    <t>Acco UK Ltd</t>
  </si>
  <si>
    <t>Oxford House</t>
  </si>
  <si>
    <t>Oxford Road</t>
  </si>
  <si>
    <t>Aylesbury</t>
  </si>
  <si>
    <t>HP21 8SZ</t>
  </si>
  <si>
    <t>01296 397444</t>
  </si>
  <si>
    <t>sharon.ayre@ace-ina.com</t>
  </si>
  <si>
    <t>Sharon</t>
  </si>
  <si>
    <t>Ayre</t>
  </si>
  <si>
    <t>L &amp; D Director</t>
  </si>
  <si>
    <t>Ace European Group</t>
  </si>
  <si>
    <t>100 Leadenhall Street</t>
  </si>
  <si>
    <t>EC3A 3BP</t>
  </si>
  <si>
    <t>020 7173 1000</t>
  </si>
  <si>
    <t>Graham</t>
  </si>
  <si>
    <t>Baker</t>
  </si>
  <si>
    <t>ACNielson Co Ltd</t>
  </si>
  <si>
    <t>ACNielson House</t>
  </si>
  <si>
    <t>London Road</t>
  </si>
  <si>
    <t>Headington</t>
  </si>
  <si>
    <t>OX3 9RX</t>
  </si>
  <si>
    <t>01865 72742</t>
  </si>
  <si>
    <t>Niel</t>
  </si>
  <si>
    <t>Higgings</t>
  </si>
  <si>
    <t>ACO Technologies</t>
  </si>
  <si>
    <t>Hitchin Road</t>
  </si>
  <si>
    <t>Shefford</t>
  </si>
  <si>
    <t>Beds</t>
  </si>
  <si>
    <t>SG17 5TE</t>
  </si>
  <si>
    <t>01462 816666</t>
  </si>
  <si>
    <t>m.moss@actaris.com</t>
  </si>
  <si>
    <t>Mel</t>
  </si>
  <si>
    <t>Moss</t>
  </si>
  <si>
    <t>Actaris Metering Systems Ltd</t>
  </si>
  <si>
    <t>Langer Road</t>
  </si>
  <si>
    <t>Felixstow</t>
  </si>
  <si>
    <t>IP11 2ER</t>
  </si>
  <si>
    <t>01394 694000</t>
  </si>
  <si>
    <t>zhurst@acavis.co.uk</t>
  </si>
  <si>
    <t>Zoe</t>
  </si>
  <si>
    <t>Hurst</t>
  </si>
  <si>
    <t>Training coordintator</t>
  </si>
  <si>
    <t>Actavis UK Ltd</t>
  </si>
  <si>
    <t>Whiddon Valley</t>
  </si>
  <si>
    <t>Barnstaple</t>
  </si>
  <si>
    <t>Devon</t>
  </si>
  <si>
    <t>EX32 8NS</t>
  </si>
  <si>
    <t>01271 311200</t>
  </si>
  <si>
    <t>Glen</t>
  </si>
  <si>
    <t>Walker</t>
  </si>
  <si>
    <t>Action for the Blind</t>
  </si>
  <si>
    <t>14-16 Varney Road</t>
  </si>
  <si>
    <t>SE16 3DZ</t>
  </si>
  <si>
    <t>020 7635 4800</t>
  </si>
  <si>
    <t>r.cove@actionforchildren.org.uk</t>
  </si>
  <si>
    <t>Richard</t>
  </si>
  <si>
    <t>Cove</t>
  </si>
  <si>
    <t>Exec HR Director</t>
  </si>
  <si>
    <t>Action for Children</t>
  </si>
  <si>
    <t>85 Highbury Park</t>
  </si>
  <si>
    <t>N5 1UD</t>
  </si>
  <si>
    <t>020 7704 7000</t>
  </si>
  <si>
    <t>www.bbc.co.uk</t>
  </si>
  <si>
    <t>% of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</si>
</sst>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ddd\ dd/mm/yyyy"/>
    <numFmt numFmtId="165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0" xfId="0" applyFont="1" applyFill="1"/>
    <xf numFmtId="164" fontId="0" fillId="3" borderId="0" xfId="0" applyNumberFormat="1" applyFill="1"/>
    <xf numFmtId="0" fontId="0" fillId="0" borderId="1" xfId="0" applyBorder="1"/>
    <xf numFmtId="0" fontId="0" fillId="4" borderId="0" xfId="0" applyFill="1"/>
    <xf numFmtId="0" fontId="2" fillId="2" borderId="0" xfId="0" applyFont="1" applyFill="1" applyAlignment="1">
      <alignment horizontal="center"/>
    </xf>
    <xf numFmtId="44" fontId="0" fillId="0" borderId="1" xfId="1" applyFont="1" applyBorder="1"/>
    <xf numFmtId="44" fontId="0" fillId="5" borderId="1" xfId="1" applyFont="1" applyFill="1" applyBorder="1"/>
    <xf numFmtId="0" fontId="0" fillId="5" borderId="1" xfId="0" applyFill="1" applyBorder="1"/>
    <xf numFmtId="9" fontId="0" fillId="0" borderId="1" xfId="2" applyFont="1" applyBorder="1"/>
    <xf numFmtId="0" fontId="3" fillId="5" borderId="0" xfId="0" applyFont="1" applyFill="1" applyAlignment="1">
      <alignment horizontal="center"/>
    </xf>
    <xf numFmtId="14" fontId="4" fillId="2" borderId="0" xfId="0" applyNumberFormat="1" applyFont="1" applyFill="1"/>
    <xf numFmtId="0" fontId="5" fillId="2" borderId="0" xfId="0" applyFont="1" applyFill="1" applyAlignment="1">
      <alignment horizontal="left"/>
    </xf>
    <xf numFmtId="44" fontId="0" fillId="0" borderId="0" xfId="1" applyFont="1"/>
    <xf numFmtId="165" fontId="0" fillId="0" borderId="0" xfId="0" applyNumberFormat="1"/>
    <xf numFmtId="0" fontId="6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7" fillId="0" borderId="0" xfId="0" applyFont="1"/>
    <xf numFmtId="0" fontId="8" fillId="0" borderId="0" xfId="3"/>
    <xf numFmtId="0" fontId="3" fillId="4" borderId="0" xfId="0" applyFont="1" applyFill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styles" Target="style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8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Charts!$F$5</c:f>
              <c:strCache>
                <c:ptCount val="1"/>
                <c:pt idx="0">
                  <c:v>Product 1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Charts!$E$6:$E$12</c:f>
              <c:strCache>
                <c:ptCount val="7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Charts!$F$6:$F$12</c:f>
              <c:numCache>
                <c:formatCode>General</c:formatCode>
                <c:ptCount val="7"/>
                <c:pt idx="0">
                  <c:v>134</c:v>
                </c:pt>
                <c:pt idx="1">
                  <c:v>156</c:v>
                </c:pt>
                <c:pt idx="2">
                  <c:v>143</c:v>
                </c:pt>
                <c:pt idx="3">
                  <c:v>163</c:v>
                </c:pt>
                <c:pt idx="4">
                  <c:v>99</c:v>
                </c:pt>
                <c:pt idx="5">
                  <c:v>94</c:v>
                </c:pt>
                <c:pt idx="6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8B-4FC7-BB34-6BD38750BE68}"/>
            </c:ext>
          </c:extLst>
        </c:ser>
        <c:ser>
          <c:idx val="1"/>
          <c:order val="1"/>
          <c:tx>
            <c:strRef>
              <c:f>Charts!$G$5</c:f>
              <c:strCache>
                <c:ptCount val="1"/>
                <c:pt idx="0">
                  <c:v>Product 2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Charts!$E$6:$E$12</c:f>
              <c:strCache>
                <c:ptCount val="7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Charts!$G$6:$G$12</c:f>
              <c:numCache>
                <c:formatCode>General</c:formatCode>
                <c:ptCount val="7"/>
                <c:pt idx="0">
                  <c:v>139</c:v>
                </c:pt>
                <c:pt idx="1">
                  <c:v>123</c:v>
                </c:pt>
                <c:pt idx="2">
                  <c:v>109</c:v>
                </c:pt>
                <c:pt idx="3">
                  <c:v>132</c:v>
                </c:pt>
                <c:pt idx="4">
                  <c:v>81</c:v>
                </c:pt>
                <c:pt idx="5">
                  <c:v>71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8B-4FC7-BB34-6BD38750BE68}"/>
            </c:ext>
          </c:extLst>
        </c:ser>
        <c:ser>
          <c:idx val="2"/>
          <c:order val="2"/>
          <c:tx>
            <c:strRef>
              <c:f>Charts!$H$5</c:f>
              <c:strCache>
                <c:ptCount val="1"/>
                <c:pt idx="0">
                  <c:v>Product 3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Charts!$E$6:$E$12</c:f>
              <c:strCache>
                <c:ptCount val="7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Charts!$H$6:$H$12</c:f>
              <c:numCache>
                <c:formatCode>General</c:formatCode>
                <c:ptCount val="7"/>
                <c:pt idx="0">
                  <c:v>191</c:v>
                </c:pt>
                <c:pt idx="1">
                  <c:v>121</c:v>
                </c:pt>
                <c:pt idx="2">
                  <c:v>143</c:v>
                </c:pt>
                <c:pt idx="3">
                  <c:v>123</c:v>
                </c:pt>
                <c:pt idx="4">
                  <c:v>141</c:v>
                </c:pt>
                <c:pt idx="5">
                  <c:v>5</c:v>
                </c:pt>
                <c:pt idx="6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8B-4FC7-BB34-6BD38750BE68}"/>
            </c:ext>
          </c:extLst>
        </c:ser>
        <c:ser>
          <c:idx val="3"/>
          <c:order val="3"/>
          <c:tx>
            <c:strRef>
              <c:f>Charts!$I$5</c:f>
              <c:strCache>
                <c:ptCount val="1"/>
                <c:pt idx="0">
                  <c:v>Product 4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Charts!$E$6:$E$12</c:f>
              <c:strCache>
                <c:ptCount val="7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</c:strCache>
            </c:strRef>
          </c:cat>
          <c:val>
            <c:numRef>
              <c:f>Charts!$I$6:$I$12</c:f>
              <c:numCache>
                <c:formatCode>General</c:formatCode>
                <c:ptCount val="7"/>
                <c:pt idx="0">
                  <c:v>233</c:v>
                </c:pt>
                <c:pt idx="1">
                  <c:v>244</c:v>
                </c:pt>
                <c:pt idx="2">
                  <c:v>253</c:v>
                </c:pt>
                <c:pt idx="3">
                  <c:v>292</c:v>
                </c:pt>
                <c:pt idx="4">
                  <c:v>273</c:v>
                </c:pt>
                <c:pt idx="5">
                  <c:v>261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8B-4FC7-BB34-6BD38750BE6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60479192"/>
        <c:axId val="460470336"/>
      </c:barChart>
      <c:catAx>
        <c:axId val="460479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470336"/>
        <c:crosses val="autoZero"/>
        <c:auto val="1"/>
        <c:lblAlgn val="ctr"/>
        <c:lblOffset val="100"/>
        <c:noMultiLvlLbl val="0"/>
      </c:catAx>
      <c:valAx>
        <c:axId val="46047033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60479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1EDD2C8-160B-4591-B38D-1CCE1AC67769}">
  <sheetPr/>
  <sheetViews>
    <sheetView zoomScale="71" workbookViewId="0" zoomToFit="1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611188</xdr:colOff>
      <xdr:row>0</xdr:row>
      <xdr:rowOff>7938</xdr:rowOff>
    </xdr:from>
    <xdr:to>
      <xdr:col>4</xdr:col>
      <xdr:colOff>1000125</xdr:colOff>
      <xdr:row>1</xdr:row>
      <xdr:rowOff>182563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22376" y="7938"/>
          <a:ext cx="3079749" cy="365125"/>
        </a:xfrm>
        <a:prstGeom prst="rect">
          <a:avLst/>
        </a:prstGeom>
        <a:effectLst>
          <a:glow rad="63500">
            <a:schemeClr val="accent2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Campaigns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6937" cy="606380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CBF41A-8680-4BA4-B0AC-FD603BE92C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608134</xdr:colOff>
      <xdr:row>0</xdr:row>
      <xdr:rowOff>168519</xdr:rowOff>
    </xdr:from>
    <xdr:to>
      <xdr:col>8</xdr:col>
      <xdr:colOff>600808</xdr:colOff>
      <xdr:row>3</xdr:row>
      <xdr:rowOff>7327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432538" y="168519"/>
          <a:ext cx="3033347" cy="410308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2000"/>
            <a:t>Sales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A1:M35" totalsRowShown="0">
  <autoFilter ref="A1:M35" xr:uid="{00000000-0009-0000-0100-000004000000}"/>
  <tableColumns count="13">
    <tableColumn id="1" xr3:uid="{00000000-0010-0000-0200-000001000000}" name="Contact Email"/>
    <tableColumn id="2" xr3:uid="{00000000-0010-0000-0200-000002000000}" name="Title"/>
    <tableColumn id="3" xr3:uid="{00000000-0010-0000-0200-000003000000}" name="First Name"/>
    <tableColumn id="4" xr3:uid="{00000000-0010-0000-0200-000004000000}" name="Surname"/>
    <tableColumn id="13" xr3:uid="{00000000-0010-0000-0200-00000D000000}" name="Name"/>
    <tableColumn id="5" xr3:uid="{00000000-0010-0000-0200-000005000000}" name="Position"/>
    <tableColumn id="6" xr3:uid="{00000000-0010-0000-0200-000006000000}" name="Company Name"/>
    <tableColumn id="7" xr3:uid="{00000000-0010-0000-0200-000007000000}" name="Address Line 1"/>
    <tableColumn id="8" xr3:uid="{00000000-0010-0000-0200-000008000000}" name="Address Line 2"/>
    <tableColumn id="9" xr3:uid="{00000000-0010-0000-0200-000009000000}" name="Town"/>
    <tableColumn id="10" xr3:uid="{00000000-0010-0000-0200-00000A000000}" name="County"/>
    <tableColumn id="11" xr3:uid="{00000000-0010-0000-0200-00000B000000}" name="Post Code"/>
    <tableColumn id="12" xr3:uid="{00000000-0010-0000-0200-00000C000000}" name="Telephone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mailto:customer-services@1066ha.org.uk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bc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22"/>
  <sheetViews>
    <sheetView showGridLines="0" tabSelected="1" zoomScale="120" zoomScaleNormal="120" workbookViewId="0">
      <selection activeCell="A2" sqref="A2"/>
    </sheetView>
  </sheetViews>
  <sheetFormatPr defaultRowHeight="15" x14ac:dyDescent="0.25"/>
  <cols>
    <col min="2" max="2" width="9.28515625" customWidth="1"/>
    <col min="3" max="3" width="16" customWidth="1"/>
    <col min="4" max="5" width="15.140625" customWidth="1"/>
  </cols>
  <sheetData>
    <row r="1" spans="1:5" x14ac:dyDescent="0.25">
      <c r="A1" t="s">
        <v>0</v>
      </c>
    </row>
    <row r="3" spans="1:5" x14ac:dyDescent="0.25">
      <c r="C3" s="1" t="s">
        <v>1</v>
      </c>
      <c r="D3" s="1" t="s">
        <v>2</v>
      </c>
      <c r="E3" s="1" t="s">
        <v>3</v>
      </c>
    </row>
    <row r="4" spans="1:5" x14ac:dyDescent="0.25">
      <c r="C4" s="2">
        <v>43045</v>
      </c>
      <c r="D4" s="3" t="s">
        <v>4</v>
      </c>
      <c r="E4" s="3" t="s">
        <v>5</v>
      </c>
    </row>
    <row r="5" spans="1:5" x14ac:dyDescent="0.25">
      <c r="C5" s="2">
        <f>C4+1</f>
        <v>43046</v>
      </c>
      <c r="D5" s="3" t="s">
        <v>6</v>
      </c>
      <c r="E5" s="3" t="s">
        <v>7</v>
      </c>
    </row>
    <row r="6" spans="1:5" x14ac:dyDescent="0.25">
      <c r="C6" s="2">
        <f t="shared" ref="C6:C8" si="0">C5+1</f>
        <v>43047</v>
      </c>
      <c r="D6" s="3" t="s">
        <v>8</v>
      </c>
      <c r="E6" s="3" t="s">
        <v>9</v>
      </c>
    </row>
    <row r="7" spans="1:5" x14ac:dyDescent="0.25">
      <c r="C7" s="2">
        <f t="shared" si="0"/>
        <v>43048</v>
      </c>
      <c r="D7" s="3"/>
      <c r="E7" s="3" t="s">
        <v>10</v>
      </c>
    </row>
    <row r="8" spans="1:5" x14ac:dyDescent="0.25">
      <c r="C8" s="2">
        <f t="shared" si="0"/>
        <v>43049</v>
      </c>
      <c r="D8" s="3"/>
      <c r="E8" s="3" t="s">
        <v>11</v>
      </c>
    </row>
    <row r="9" spans="1:5" x14ac:dyDescent="0.25">
      <c r="C9" s="2">
        <f>C8+3</f>
        <v>43052</v>
      </c>
      <c r="D9" s="3" t="s">
        <v>12</v>
      </c>
      <c r="E9" s="3"/>
    </row>
    <row r="10" spans="1:5" x14ac:dyDescent="0.25">
      <c r="C10" s="2">
        <f>C9+1</f>
        <v>43053</v>
      </c>
      <c r="D10" s="3" t="s">
        <v>13</v>
      </c>
      <c r="E10" s="3"/>
    </row>
    <row r="11" spans="1:5" x14ac:dyDescent="0.25">
      <c r="C11" s="2">
        <f t="shared" ref="C11:C13" si="1">C10+1</f>
        <v>43054</v>
      </c>
      <c r="D11" s="3" t="s">
        <v>14</v>
      </c>
      <c r="E11" s="3"/>
    </row>
    <row r="12" spans="1:5" x14ac:dyDescent="0.25">
      <c r="C12" s="2">
        <f t="shared" si="1"/>
        <v>43055</v>
      </c>
      <c r="D12" s="3"/>
      <c r="E12" s="3"/>
    </row>
    <row r="13" spans="1:5" x14ac:dyDescent="0.25">
      <c r="C13" s="2">
        <f t="shared" si="1"/>
        <v>43056</v>
      </c>
      <c r="D13" s="3"/>
      <c r="E13" s="3"/>
    </row>
    <row r="14" spans="1:5" x14ac:dyDescent="0.25">
      <c r="C14" s="2">
        <f>C13+3</f>
        <v>43059</v>
      </c>
      <c r="D14" s="3" t="s">
        <v>12</v>
      </c>
      <c r="E14" s="3"/>
    </row>
    <row r="15" spans="1:5" x14ac:dyDescent="0.25">
      <c r="C15" s="2">
        <f>C14+1</f>
        <v>43060</v>
      </c>
      <c r="D15" s="3" t="s">
        <v>13</v>
      </c>
      <c r="E15" s="3"/>
    </row>
    <row r="16" spans="1:5" x14ac:dyDescent="0.25">
      <c r="C16" s="2">
        <f t="shared" ref="C16:C18" si="2">C15+1</f>
        <v>43061</v>
      </c>
      <c r="D16" s="3" t="s">
        <v>14</v>
      </c>
      <c r="E16" s="3"/>
    </row>
    <row r="17" spans="3:5" x14ac:dyDescent="0.25">
      <c r="C17" s="2">
        <f t="shared" si="2"/>
        <v>43062</v>
      </c>
      <c r="D17" s="3"/>
      <c r="E17" s="3"/>
    </row>
    <row r="18" spans="3:5" x14ac:dyDescent="0.25">
      <c r="C18" s="2">
        <f t="shared" si="2"/>
        <v>43063</v>
      </c>
      <c r="D18" s="3"/>
      <c r="E18" s="3"/>
    </row>
    <row r="19" spans="3:5" x14ac:dyDescent="0.25">
      <c r="C19" s="2">
        <f>C18+3</f>
        <v>43066</v>
      </c>
      <c r="D19" s="3"/>
      <c r="E19" s="3"/>
    </row>
    <row r="20" spans="3:5" x14ac:dyDescent="0.25">
      <c r="C20" s="2">
        <f>C19+1</f>
        <v>43067</v>
      </c>
      <c r="D20" s="3"/>
      <c r="E20" s="3"/>
    </row>
    <row r="21" spans="3:5" x14ac:dyDescent="0.25">
      <c r="C21" s="2">
        <f t="shared" ref="C21:C22" si="3">C20+1</f>
        <v>43068</v>
      </c>
      <c r="D21" s="3"/>
      <c r="E21" s="3"/>
    </row>
    <row r="22" spans="3:5" x14ac:dyDescent="0.25">
      <c r="C22" s="2">
        <f t="shared" si="3"/>
        <v>43069</v>
      </c>
      <c r="D22" s="3"/>
      <c r="E22" s="3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0CA96-449D-434E-9659-2C24FD54D365}">
  <dimension ref="D2:F12"/>
  <sheetViews>
    <sheetView showGridLines="0" zoomScale="150" zoomScaleNormal="150" workbookViewId="0">
      <selection activeCell="H10" sqref="H10"/>
    </sheetView>
  </sheetViews>
  <sheetFormatPr defaultRowHeight="15" x14ac:dyDescent="0.25"/>
  <cols>
    <col min="3" max="3" width="4.140625" customWidth="1"/>
    <col min="4" max="4" width="20.5703125" customWidth="1"/>
    <col min="5" max="6" width="11.7109375" bestFit="1" customWidth="1"/>
  </cols>
  <sheetData>
    <row r="2" spans="4:6" x14ac:dyDescent="0.25">
      <c r="E2" s="19">
        <v>2018</v>
      </c>
      <c r="F2" s="19"/>
    </row>
    <row r="3" spans="4:6" x14ac:dyDescent="0.25">
      <c r="D3" t="s">
        <v>15</v>
      </c>
      <c r="E3" s="5" t="s">
        <v>16</v>
      </c>
      <c r="F3" s="5" t="s">
        <v>17</v>
      </c>
    </row>
    <row r="4" spans="4:6" x14ac:dyDescent="0.25">
      <c r="D4" t="s">
        <v>18</v>
      </c>
      <c r="E4" s="6"/>
      <c r="F4" s="6"/>
    </row>
    <row r="5" spans="4:6" x14ac:dyDescent="0.25">
      <c r="D5" t="s">
        <v>19</v>
      </c>
      <c r="E5" s="6"/>
      <c r="F5" s="6"/>
    </row>
    <row r="6" spans="4:6" x14ac:dyDescent="0.25">
      <c r="D6" t="s">
        <v>20</v>
      </c>
      <c r="E6" s="6"/>
      <c r="F6" s="6"/>
    </row>
    <row r="7" spans="4:6" x14ac:dyDescent="0.25">
      <c r="D7" t="s">
        <v>21</v>
      </c>
      <c r="E7" s="6"/>
      <c r="F7" s="6"/>
    </row>
    <row r="8" spans="4:6" x14ac:dyDescent="0.25">
      <c r="D8" t="s">
        <v>22</v>
      </c>
      <c r="E8" s="6"/>
      <c r="F8" s="6"/>
    </row>
    <row r="9" spans="4:6" x14ac:dyDescent="0.25">
      <c r="D9" t="s">
        <v>23</v>
      </c>
      <c r="E9" s="6"/>
      <c r="F9" s="6"/>
    </row>
    <row r="10" spans="4:6" x14ac:dyDescent="0.25">
      <c r="D10" t="s">
        <v>24</v>
      </c>
      <c r="E10" s="6"/>
      <c r="F10" s="6"/>
    </row>
    <row r="11" spans="4:6" x14ac:dyDescent="0.25">
      <c r="D11" t="s">
        <v>25</v>
      </c>
      <c r="E11" s="6"/>
      <c r="F11" s="6"/>
    </row>
    <row r="12" spans="4:6" x14ac:dyDescent="0.25">
      <c r="D12" t="s">
        <v>26</v>
      </c>
      <c r="E12" s="7">
        <f>SUM(E4:E11)</f>
        <v>0</v>
      </c>
      <c r="F12" s="7">
        <f>SUM(F4:F11)</f>
        <v>0</v>
      </c>
    </row>
  </sheetData>
  <mergeCells count="1">
    <mergeCell ref="E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5B61C-3F4D-451A-A388-3EFA126EE29B}">
  <dimension ref="A1:G7"/>
  <sheetViews>
    <sheetView workbookViewId="0">
      <selection activeCell="F17" sqref="F17"/>
    </sheetView>
  </sheetViews>
  <sheetFormatPr defaultRowHeight="15" x14ac:dyDescent="0.25"/>
  <sheetData>
    <row r="1" spans="1:7" ht="18" x14ac:dyDescent="0.25">
      <c r="A1" s="17" t="s">
        <v>27</v>
      </c>
    </row>
    <row r="2" spans="1:7" x14ac:dyDescent="0.25">
      <c r="E2" s="16"/>
      <c r="F2" s="16"/>
    </row>
    <row r="3" spans="1:7" x14ac:dyDescent="0.25">
      <c r="A3" s="15" t="s">
        <v>28</v>
      </c>
      <c r="B3" s="15" t="s">
        <v>29</v>
      </c>
      <c r="C3" s="15" t="s">
        <v>30</v>
      </c>
      <c r="D3" s="15" t="s">
        <v>31</v>
      </c>
      <c r="E3" s="15" t="s">
        <v>32</v>
      </c>
      <c r="F3" s="15" t="s">
        <v>33</v>
      </c>
      <c r="G3" s="15" t="s">
        <v>34</v>
      </c>
    </row>
    <row r="4" spans="1:7" x14ac:dyDescent="0.25">
      <c r="A4" t="s">
        <v>35</v>
      </c>
      <c r="B4">
        <v>35</v>
      </c>
      <c r="C4" s="14">
        <v>10.199999999999999</v>
      </c>
      <c r="D4" s="14"/>
      <c r="E4" s="14"/>
      <c r="F4" s="14"/>
      <c r="G4" s="14"/>
    </row>
    <row r="5" spans="1:7" x14ac:dyDescent="0.25">
      <c r="A5" t="s">
        <v>36</v>
      </c>
      <c r="B5">
        <v>40</v>
      </c>
      <c r="C5" s="14">
        <v>9</v>
      </c>
      <c r="D5" s="14"/>
      <c r="E5" s="14"/>
      <c r="F5" s="14"/>
      <c r="G5" s="14"/>
    </row>
    <row r="6" spans="1:7" x14ac:dyDescent="0.25">
      <c r="A6" t="s">
        <v>37</v>
      </c>
      <c r="B6">
        <v>37.5</v>
      </c>
      <c r="C6" s="14">
        <v>12.25</v>
      </c>
      <c r="D6" s="14"/>
      <c r="E6" s="14"/>
      <c r="F6" s="14"/>
      <c r="G6" s="14"/>
    </row>
    <row r="7" spans="1:7" x14ac:dyDescent="0.25">
      <c r="A7" t="s">
        <v>38</v>
      </c>
      <c r="B7">
        <v>20</v>
      </c>
      <c r="C7" s="14">
        <v>8.5</v>
      </c>
      <c r="D7" s="14"/>
      <c r="E7" s="14"/>
      <c r="F7" s="14"/>
      <c r="G7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5:I12"/>
  <sheetViews>
    <sheetView showGridLines="0" zoomScale="130" zoomScaleNormal="130" workbookViewId="0">
      <selection activeCell="I13" sqref="I13"/>
    </sheetView>
  </sheetViews>
  <sheetFormatPr defaultRowHeight="15" x14ac:dyDescent="0.25"/>
  <sheetData>
    <row r="5" spans="5:9" x14ac:dyDescent="0.25">
      <c r="E5" s="4"/>
      <c r="F5" s="4" t="s">
        <v>39</v>
      </c>
      <c r="G5" s="4" t="s">
        <v>40</v>
      </c>
      <c r="H5" s="4" t="s">
        <v>41</v>
      </c>
      <c r="I5" s="4" t="s">
        <v>42</v>
      </c>
    </row>
    <row r="6" spans="5:9" x14ac:dyDescent="0.25">
      <c r="E6" s="4" t="s">
        <v>43</v>
      </c>
      <c r="F6">
        <v>134</v>
      </c>
      <c r="G6">
        <v>139</v>
      </c>
      <c r="H6">
        <v>191</v>
      </c>
      <c r="I6">
        <v>233</v>
      </c>
    </row>
    <row r="7" spans="5:9" x14ac:dyDescent="0.25">
      <c r="E7" s="4" t="s">
        <v>44</v>
      </c>
      <c r="F7">
        <v>156</v>
      </c>
      <c r="G7">
        <v>123</v>
      </c>
      <c r="H7">
        <v>121</v>
      </c>
      <c r="I7">
        <v>244</v>
      </c>
    </row>
    <row r="8" spans="5:9" x14ac:dyDescent="0.25">
      <c r="E8" s="4" t="s">
        <v>45</v>
      </c>
      <c r="F8">
        <v>143</v>
      </c>
      <c r="G8">
        <v>109</v>
      </c>
      <c r="H8">
        <v>143</v>
      </c>
      <c r="I8">
        <v>253</v>
      </c>
    </row>
    <row r="9" spans="5:9" x14ac:dyDescent="0.25">
      <c r="E9" s="4" t="s">
        <v>46</v>
      </c>
      <c r="F9">
        <v>163</v>
      </c>
      <c r="G9">
        <v>132</v>
      </c>
      <c r="H9">
        <v>123</v>
      </c>
      <c r="I9">
        <v>292</v>
      </c>
    </row>
    <row r="10" spans="5:9" x14ac:dyDescent="0.25">
      <c r="E10" s="4" t="s">
        <v>47</v>
      </c>
      <c r="F10">
        <v>99</v>
      </c>
      <c r="G10">
        <v>81</v>
      </c>
      <c r="H10">
        <v>141</v>
      </c>
      <c r="I10">
        <v>273</v>
      </c>
    </row>
    <row r="11" spans="5:9" x14ac:dyDescent="0.25">
      <c r="E11" s="4" t="s">
        <v>48</v>
      </c>
      <c r="F11">
        <v>94</v>
      </c>
      <c r="G11">
        <v>71</v>
      </c>
      <c r="H11">
        <v>5</v>
      </c>
      <c r="I11">
        <v>261</v>
      </c>
    </row>
    <row r="12" spans="5:9" x14ac:dyDescent="0.25">
      <c r="E12" s="4" t="s">
        <v>49</v>
      </c>
      <c r="F12">
        <v>200</v>
      </c>
      <c r="G12">
        <v>100</v>
      </c>
      <c r="H12">
        <v>800</v>
      </c>
      <c r="I12">
        <v>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14"/>
  <sheetViews>
    <sheetView showGridLines="0" zoomScale="110" zoomScaleNormal="110" workbookViewId="0">
      <selection activeCell="L15" sqref="L15"/>
    </sheetView>
  </sheetViews>
  <sheetFormatPr defaultRowHeight="15" x14ac:dyDescent="0.25"/>
  <cols>
    <col min="2" max="2" width="16.85546875" customWidth="1"/>
    <col min="3" max="9" width="10.7109375" bestFit="1" customWidth="1"/>
    <col min="10" max="10" width="11.5703125" bestFit="1" customWidth="1"/>
    <col min="11" max="11" width="4.42578125" customWidth="1"/>
    <col min="12" max="12" width="16.7109375" customWidth="1"/>
  </cols>
  <sheetData>
    <row r="1" spans="2:12" ht="31.5" x14ac:dyDescent="0.5">
      <c r="C1" s="12" t="s">
        <v>50</v>
      </c>
      <c r="D1" s="12"/>
      <c r="E1" s="12"/>
      <c r="F1" s="12"/>
      <c r="G1" s="12"/>
      <c r="H1" s="12"/>
      <c r="I1" s="12"/>
      <c r="J1" s="12"/>
    </row>
    <row r="3" spans="2:12" x14ac:dyDescent="0.25">
      <c r="C3" s="10" t="s">
        <v>51</v>
      </c>
      <c r="D3" s="10" t="s">
        <v>52</v>
      </c>
      <c r="E3" s="10" t="s">
        <v>53</v>
      </c>
      <c r="F3" s="10" t="s">
        <v>54</v>
      </c>
      <c r="G3" s="10" t="s">
        <v>55</v>
      </c>
      <c r="H3" s="10" t="s">
        <v>56</v>
      </c>
      <c r="I3" s="10" t="s">
        <v>57</v>
      </c>
      <c r="J3" s="10" t="s">
        <v>58</v>
      </c>
    </row>
    <row r="4" spans="2:12" x14ac:dyDescent="0.25">
      <c r="C4" s="11">
        <v>43177</v>
      </c>
      <c r="D4" s="11">
        <f>C4+7</f>
        <v>43184</v>
      </c>
      <c r="E4" s="11">
        <f t="shared" ref="E4:J4" si="0">D4+7</f>
        <v>43191</v>
      </c>
      <c r="F4" s="11">
        <f t="shared" si="0"/>
        <v>43198</v>
      </c>
      <c r="G4" s="11">
        <f t="shared" si="0"/>
        <v>43205</v>
      </c>
      <c r="H4" s="11">
        <f t="shared" si="0"/>
        <v>43212</v>
      </c>
      <c r="I4" s="11">
        <f t="shared" si="0"/>
        <v>43219</v>
      </c>
      <c r="J4" s="11">
        <f t="shared" si="0"/>
        <v>43226</v>
      </c>
    </row>
    <row r="5" spans="2:12" x14ac:dyDescent="0.25">
      <c r="B5" t="s">
        <v>59</v>
      </c>
      <c r="C5" s="13">
        <v>1000</v>
      </c>
      <c r="D5" s="13">
        <f>C12</f>
        <v>2080</v>
      </c>
      <c r="E5" s="13">
        <f t="shared" ref="E5:J5" si="1">D12</f>
        <v>380</v>
      </c>
      <c r="F5" s="13">
        <f t="shared" si="1"/>
        <v>780</v>
      </c>
      <c r="G5" s="13">
        <f t="shared" si="1"/>
        <v>371</v>
      </c>
      <c r="H5" s="13">
        <f t="shared" si="1"/>
        <v>2160.6</v>
      </c>
      <c r="I5" s="13">
        <f t="shared" si="1"/>
        <v>1287</v>
      </c>
      <c r="J5" s="13">
        <f t="shared" si="1"/>
        <v>-13</v>
      </c>
    </row>
    <row r="6" spans="2:12" x14ac:dyDescent="0.25">
      <c r="B6" t="s">
        <v>60</v>
      </c>
      <c r="C6" s="13">
        <v>1600</v>
      </c>
      <c r="D6" s="13">
        <v>3000</v>
      </c>
      <c r="E6" s="13">
        <v>5000</v>
      </c>
      <c r="F6" s="13">
        <v>2000</v>
      </c>
      <c r="G6" s="13">
        <v>2487</v>
      </c>
      <c r="H6" s="13">
        <v>3908</v>
      </c>
      <c r="I6" s="13">
        <v>1000</v>
      </c>
      <c r="J6" s="13">
        <v>4000</v>
      </c>
    </row>
    <row r="7" spans="2:12" x14ac:dyDescent="0.25">
      <c r="B7" t="s">
        <v>61</v>
      </c>
      <c r="C7" s="13"/>
      <c r="D7" s="13"/>
      <c r="E7" s="13">
        <v>600</v>
      </c>
      <c r="F7" s="13"/>
      <c r="G7" s="13"/>
      <c r="H7" s="13"/>
      <c r="I7" s="13">
        <v>600</v>
      </c>
      <c r="J7" s="13"/>
    </row>
    <row r="8" spans="2:12" x14ac:dyDescent="0.25">
      <c r="B8" t="s">
        <v>62</v>
      </c>
      <c r="C8" s="13">
        <f>C6*20%</f>
        <v>320</v>
      </c>
      <c r="D8" s="13">
        <f t="shared" ref="D8:J8" si="2">D6*20%</f>
        <v>600</v>
      </c>
      <c r="E8" s="13">
        <f t="shared" si="2"/>
        <v>1000</v>
      </c>
      <c r="F8" s="13">
        <f t="shared" si="2"/>
        <v>400</v>
      </c>
      <c r="G8" s="13">
        <f t="shared" si="2"/>
        <v>497.40000000000003</v>
      </c>
      <c r="H8" s="13">
        <f t="shared" si="2"/>
        <v>781.6</v>
      </c>
      <c r="I8" s="13">
        <f t="shared" si="2"/>
        <v>200</v>
      </c>
      <c r="J8" s="13">
        <f t="shared" si="2"/>
        <v>800</v>
      </c>
    </row>
    <row r="9" spans="2:12" x14ac:dyDescent="0.25">
      <c r="B9" t="s">
        <v>63</v>
      </c>
      <c r="C9" s="13"/>
      <c r="D9" s="13">
        <v>4000</v>
      </c>
      <c r="E9" s="13"/>
      <c r="F9" s="13"/>
      <c r="G9" s="13"/>
      <c r="H9" s="13">
        <v>4000</v>
      </c>
      <c r="I9" s="13"/>
      <c r="J9" s="13"/>
    </row>
    <row r="10" spans="2:12" x14ac:dyDescent="0.25">
      <c r="B10" t="s">
        <v>64</v>
      </c>
      <c r="C10" s="13"/>
      <c r="D10" s="13"/>
      <c r="E10" s="13"/>
      <c r="F10" s="13">
        <f>D9*20%</f>
        <v>800</v>
      </c>
      <c r="G10" s="13"/>
      <c r="H10" s="13"/>
      <c r="I10" s="13"/>
      <c r="J10" s="13"/>
    </row>
    <row r="11" spans="2:12" x14ac:dyDescent="0.25">
      <c r="B11" t="s">
        <v>65</v>
      </c>
      <c r="C11" s="13">
        <v>200</v>
      </c>
      <c r="D11" s="13">
        <v>100</v>
      </c>
      <c r="E11" s="13">
        <v>3000</v>
      </c>
      <c r="F11" s="13">
        <v>1209</v>
      </c>
      <c r="G11" s="13">
        <v>200</v>
      </c>
      <c r="H11" s="13">
        <v>0</v>
      </c>
      <c r="I11" s="13">
        <v>1500</v>
      </c>
      <c r="J11" s="13">
        <v>1000</v>
      </c>
    </row>
    <row r="12" spans="2:12" x14ac:dyDescent="0.25">
      <c r="B12" t="s">
        <v>66</v>
      </c>
      <c r="C12" s="13">
        <f>SUM(C5:C6)-SUM(C7:C11)</f>
        <v>2080</v>
      </c>
      <c r="D12" s="13">
        <f>SUM(D5:D6)-SUM(D7:D11)</f>
        <v>380</v>
      </c>
      <c r="E12" s="13">
        <f t="shared" ref="E12:J12" si="3">SUM(E5:E6)-SUM(E7:E11)</f>
        <v>780</v>
      </c>
      <c r="F12" s="13">
        <f t="shared" si="3"/>
        <v>371</v>
      </c>
      <c r="G12" s="13">
        <f t="shared" si="3"/>
        <v>2160.6</v>
      </c>
      <c r="H12" s="13">
        <f t="shared" si="3"/>
        <v>1287</v>
      </c>
      <c r="I12" s="13">
        <f t="shared" si="3"/>
        <v>-13</v>
      </c>
      <c r="J12" s="13">
        <f t="shared" si="3"/>
        <v>2187</v>
      </c>
      <c r="L12" t="s">
        <v>67</v>
      </c>
    </row>
    <row r="14" spans="2:12" x14ac:dyDescent="0.25">
      <c r="B14" t="s">
        <v>68</v>
      </c>
      <c r="C14">
        <v>500</v>
      </c>
      <c r="D14">
        <v>500</v>
      </c>
      <c r="E14">
        <v>500</v>
      </c>
      <c r="F14">
        <v>500</v>
      </c>
      <c r="G14">
        <v>500</v>
      </c>
      <c r="H14">
        <v>500</v>
      </c>
      <c r="I14">
        <v>500</v>
      </c>
      <c r="J14">
        <v>500</v>
      </c>
      <c r="L14" t="s">
        <v>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5"/>
  <sheetViews>
    <sheetView zoomScale="190" zoomScaleNormal="190" workbookViewId="0">
      <selection activeCell="A3" sqref="A3"/>
    </sheetView>
  </sheetViews>
  <sheetFormatPr defaultRowHeight="15" x14ac:dyDescent="0.25"/>
  <cols>
    <col min="1" max="1" width="20.28515625" customWidth="1"/>
    <col min="3" max="3" width="13.140625" bestFit="1" customWidth="1"/>
    <col min="4" max="4" width="16.7109375" bestFit="1" customWidth="1"/>
    <col min="5" max="5" width="10" customWidth="1"/>
    <col min="6" max="6" width="9.28515625" customWidth="1"/>
    <col min="7" max="7" width="16.28515625" customWidth="1"/>
    <col min="8" max="9" width="14.85546875" customWidth="1"/>
    <col min="12" max="12" width="10.85546875" customWidth="1"/>
    <col min="13" max="13" width="14.28515625" bestFit="1" customWidth="1"/>
  </cols>
  <sheetData>
    <row r="1" spans="1:13" x14ac:dyDescent="0.25">
      <c r="A1" t="s">
        <v>70</v>
      </c>
      <c r="B1" t="s">
        <v>71</v>
      </c>
      <c r="C1" t="s">
        <v>72</v>
      </c>
      <c r="D1" t="s">
        <v>73</v>
      </c>
      <c r="E1" t="s">
        <v>28</v>
      </c>
      <c r="F1" t="s">
        <v>74</v>
      </c>
      <c r="G1" t="s">
        <v>75</v>
      </c>
      <c r="H1" t="s">
        <v>76</v>
      </c>
      <c r="I1" t="s">
        <v>77</v>
      </c>
      <c r="J1" t="s">
        <v>78</v>
      </c>
      <c r="K1" t="s">
        <v>79</v>
      </c>
      <c r="L1" t="s">
        <v>80</v>
      </c>
      <c r="M1" t="s">
        <v>81</v>
      </c>
    </row>
    <row r="2" spans="1:13" x14ac:dyDescent="0.25">
      <c r="A2" s="18" t="s">
        <v>82</v>
      </c>
      <c r="B2" t="s">
        <v>83</v>
      </c>
      <c r="C2" t="s">
        <v>84</v>
      </c>
      <c r="D2" t="s">
        <v>85</v>
      </c>
      <c r="F2" t="s">
        <v>86</v>
      </c>
      <c r="G2" t="s">
        <v>87</v>
      </c>
      <c r="H2" t="s">
        <v>88</v>
      </c>
      <c r="I2" t="s">
        <v>89</v>
      </c>
      <c r="K2" t="s">
        <v>90</v>
      </c>
      <c r="L2" t="s">
        <v>91</v>
      </c>
      <c r="M2" t="s">
        <v>92</v>
      </c>
    </row>
    <row r="3" spans="1:13" x14ac:dyDescent="0.25">
      <c r="A3" t="s">
        <v>93</v>
      </c>
      <c r="B3" t="s">
        <v>94</v>
      </c>
      <c r="C3" t="s">
        <v>95</v>
      </c>
      <c r="D3" t="s">
        <v>96</v>
      </c>
      <c r="F3" t="s">
        <v>97</v>
      </c>
      <c r="G3" t="s">
        <v>98</v>
      </c>
      <c r="H3" t="s">
        <v>99</v>
      </c>
      <c r="I3" t="s">
        <v>100</v>
      </c>
      <c r="J3" t="s">
        <v>101</v>
      </c>
      <c r="L3" t="s">
        <v>102</v>
      </c>
      <c r="M3" t="s">
        <v>103</v>
      </c>
    </row>
    <row r="4" spans="1:13" x14ac:dyDescent="0.25">
      <c r="A4" t="s">
        <v>104</v>
      </c>
      <c r="B4" t="s">
        <v>83</v>
      </c>
      <c r="C4" t="s">
        <v>105</v>
      </c>
      <c r="D4" t="s">
        <v>106</v>
      </c>
      <c r="F4" t="s">
        <v>107</v>
      </c>
      <c r="G4" t="s">
        <v>108</v>
      </c>
      <c r="H4" t="s">
        <v>109</v>
      </c>
      <c r="I4" t="s">
        <v>110</v>
      </c>
      <c r="J4" t="s">
        <v>111</v>
      </c>
      <c r="K4" t="s">
        <v>112</v>
      </c>
      <c r="L4" t="s">
        <v>113</v>
      </c>
      <c r="M4" t="s">
        <v>114</v>
      </c>
    </row>
    <row r="5" spans="1:13" x14ac:dyDescent="0.25">
      <c r="A5" t="s">
        <v>115</v>
      </c>
      <c r="B5" t="s">
        <v>94</v>
      </c>
      <c r="C5" t="s">
        <v>116</v>
      </c>
      <c r="D5" t="s">
        <v>117</v>
      </c>
      <c r="F5" t="s">
        <v>118</v>
      </c>
      <c r="G5" t="s">
        <v>119</v>
      </c>
      <c r="H5" t="s">
        <v>120</v>
      </c>
      <c r="I5" t="s">
        <v>101</v>
      </c>
      <c r="L5" t="s">
        <v>121</v>
      </c>
      <c r="M5" t="s">
        <v>122</v>
      </c>
    </row>
    <row r="6" spans="1:13" x14ac:dyDescent="0.25">
      <c r="A6" t="s">
        <v>123</v>
      </c>
      <c r="B6" t="s">
        <v>94</v>
      </c>
      <c r="C6" t="s">
        <v>124</v>
      </c>
      <c r="D6" t="s">
        <v>125</v>
      </c>
      <c r="F6" t="s">
        <v>126</v>
      </c>
      <c r="G6" t="s">
        <v>127</v>
      </c>
      <c r="H6" t="s">
        <v>128</v>
      </c>
      <c r="I6" t="s">
        <v>129</v>
      </c>
      <c r="J6" t="s">
        <v>130</v>
      </c>
      <c r="K6" t="s">
        <v>131</v>
      </c>
      <c r="L6" t="s">
        <v>132</v>
      </c>
      <c r="M6" t="s">
        <v>133</v>
      </c>
    </row>
    <row r="7" spans="1:13" x14ac:dyDescent="0.25">
      <c r="B7" t="s">
        <v>83</v>
      </c>
      <c r="C7" t="s">
        <v>134</v>
      </c>
      <c r="D7" t="s">
        <v>135</v>
      </c>
      <c r="F7" t="s">
        <v>118</v>
      </c>
      <c r="G7" t="s">
        <v>136</v>
      </c>
      <c r="H7" t="s">
        <v>137</v>
      </c>
      <c r="I7" t="s">
        <v>138</v>
      </c>
      <c r="J7" t="s">
        <v>139</v>
      </c>
      <c r="K7" t="s">
        <v>112</v>
      </c>
      <c r="L7" t="s">
        <v>140</v>
      </c>
      <c r="M7" t="s">
        <v>141</v>
      </c>
    </row>
    <row r="8" spans="1:13" x14ac:dyDescent="0.25">
      <c r="B8" t="s">
        <v>83</v>
      </c>
      <c r="C8" t="s">
        <v>142</v>
      </c>
      <c r="D8" t="s">
        <v>143</v>
      </c>
      <c r="F8" t="s">
        <v>144</v>
      </c>
      <c r="G8" t="s">
        <v>136</v>
      </c>
      <c r="H8" t="s">
        <v>137</v>
      </c>
      <c r="I8" t="s">
        <v>138</v>
      </c>
      <c r="J8" t="s">
        <v>139</v>
      </c>
      <c r="K8" t="s">
        <v>112</v>
      </c>
      <c r="L8" t="s">
        <v>140</v>
      </c>
      <c r="M8" t="s">
        <v>145</v>
      </c>
    </row>
    <row r="9" spans="1:13" x14ac:dyDescent="0.25">
      <c r="B9" t="s">
        <v>94</v>
      </c>
      <c r="C9" t="s">
        <v>146</v>
      </c>
      <c r="D9" t="s">
        <v>147</v>
      </c>
      <c r="F9" t="s">
        <v>144</v>
      </c>
      <c r="G9" t="s">
        <v>136</v>
      </c>
      <c r="H9" t="s">
        <v>137</v>
      </c>
      <c r="I9" t="s">
        <v>138</v>
      </c>
      <c r="J9" t="s">
        <v>139</v>
      </c>
      <c r="K9" t="s">
        <v>112</v>
      </c>
      <c r="L9" t="s">
        <v>140</v>
      </c>
      <c r="M9" t="s">
        <v>148</v>
      </c>
    </row>
    <row r="10" spans="1:13" x14ac:dyDescent="0.25">
      <c r="A10" t="s">
        <v>149</v>
      </c>
      <c r="B10" t="s">
        <v>94</v>
      </c>
      <c r="C10" t="s">
        <v>150</v>
      </c>
      <c r="D10" t="s">
        <v>151</v>
      </c>
      <c r="F10" t="s">
        <v>107</v>
      </c>
      <c r="G10" t="s">
        <v>152</v>
      </c>
      <c r="H10" t="s">
        <v>153</v>
      </c>
      <c r="I10" t="s">
        <v>154</v>
      </c>
      <c r="J10" t="s">
        <v>155</v>
      </c>
      <c r="K10" t="s">
        <v>156</v>
      </c>
      <c r="L10" t="s">
        <v>157</v>
      </c>
      <c r="M10" t="s">
        <v>158</v>
      </c>
    </row>
    <row r="11" spans="1:13" x14ac:dyDescent="0.25">
      <c r="B11" t="s">
        <v>94</v>
      </c>
      <c r="C11" t="s">
        <v>159</v>
      </c>
      <c r="D11" t="s">
        <v>160</v>
      </c>
      <c r="F11" t="s">
        <v>161</v>
      </c>
      <c r="G11" t="s">
        <v>162</v>
      </c>
      <c r="H11" t="s">
        <v>163</v>
      </c>
      <c r="I11" t="s">
        <v>164</v>
      </c>
      <c r="J11" t="s">
        <v>165</v>
      </c>
      <c r="K11" t="s">
        <v>166</v>
      </c>
      <c r="L11" t="s">
        <v>167</v>
      </c>
      <c r="M11" t="s">
        <v>168</v>
      </c>
    </row>
    <row r="12" spans="1:13" x14ac:dyDescent="0.25">
      <c r="A12" t="s">
        <v>169</v>
      </c>
      <c r="B12" t="s">
        <v>83</v>
      </c>
      <c r="C12" t="s">
        <v>170</v>
      </c>
      <c r="D12" t="s">
        <v>171</v>
      </c>
      <c r="F12" t="s">
        <v>172</v>
      </c>
      <c r="G12" t="s">
        <v>173</v>
      </c>
      <c r="H12" t="s">
        <v>174</v>
      </c>
      <c r="I12" t="s">
        <v>101</v>
      </c>
      <c r="L12" t="s">
        <v>175</v>
      </c>
      <c r="M12" t="s">
        <v>176</v>
      </c>
    </row>
    <row r="13" spans="1:13" x14ac:dyDescent="0.25">
      <c r="B13" t="s">
        <v>94</v>
      </c>
      <c r="C13" t="s">
        <v>177</v>
      </c>
      <c r="D13" t="s">
        <v>178</v>
      </c>
      <c r="F13" t="s">
        <v>179</v>
      </c>
      <c r="G13" t="s">
        <v>180</v>
      </c>
      <c r="H13" t="s">
        <v>181</v>
      </c>
      <c r="I13" t="s">
        <v>182</v>
      </c>
      <c r="K13" t="s">
        <v>183</v>
      </c>
      <c r="L13" t="s">
        <v>184</v>
      </c>
      <c r="M13" t="s">
        <v>185</v>
      </c>
    </row>
    <row r="14" spans="1:13" x14ac:dyDescent="0.25">
      <c r="A14" t="s">
        <v>186</v>
      </c>
      <c r="B14" t="s">
        <v>94</v>
      </c>
      <c r="C14" t="s">
        <v>187</v>
      </c>
      <c r="D14" t="s">
        <v>188</v>
      </c>
      <c r="F14" t="s">
        <v>118</v>
      </c>
      <c r="G14" t="s">
        <v>189</v>
      </c>
      <c r="H14" t="s">
        <v>190</v>
      </c>
      <c r="I14" t="s">
        <v>191</v>
      </c>
      <c r="K14" t="s">
        <v>112</v>
      </c>
      <c r="L14" t="s">
        <v>192</v>
      </c>
      <c r="M14" t="s">
        <v>193</v>
      </c>
    </row>
    <row r="15" spans="1:13" x14ac:dyDescent="0.25">
      <c r="C15" t="s">
        <v>194</v>
      </c>
      <c r="D15" t="s">
        <v>195</v>
      </c>
      <c r="F15" t="s">
        <v>196</v>
      </c>
      <c r="G15" t="s">
        <v>197</v>
      </c>
      <c r="H15" t="s">
        <v>198</v>
      </c>
      <c r="I15" t="s">
        <v>199</v>
      </c>
      <c r="J15" t="s">
        <v>101</v>
      </c>
      <c r="L15" t="s">
        <v>200</v>
      </c>
      <c r="M15" t="s">
        <v>201</v>
      </c>
    </row>
    <row r="16" spans="1:13" x14ac:dyDescent="0.25">
      <c r="B16" t="s">
        <v>83</v>
      </c>
      <c r="C16" t="s">
        <v>202</v>
      </c>
      <c r="D16" t="s">
        <v>203</v>
      </c>
      <c r="F16" t="s">
        <v>204</v>
      </c>
      <c r="G16" t="s">
        <v>205</v>
      </c>
      <c r="H16" t="s">
        <v>206</v>
      </c>
      <c r="I16" t="s">
        <v>207</v>
      </c>
      <c r="K16" t="s">
        <v>112</v>
      </c>
      <c r="L16" t="s">
        <v>208</v>
      </c>
      <c r="M16" t="s">
        <v>209</v>
      </c>
    </row>
    <row r="17" spans="1:13" x14ac:dyDescent="0.25">
      <c r="A17" t="s">
        <v>210</v>
      </c>
      <c r="B17" t="s">
        <v>83</v>
      </c>
      <c r="C17" t="s">
        <v>211</v>
      </c>
      <c r="D17" t="s">
        <v>212</v>
      </c>
      <c r="F17" t="s">
        <v>213</v>
      </c>
      <c r="G17" t="s">
        <v>214</v>
      </c>
      <c r="H17" t="s">
        <v>215</v>
      </c>
      <c r="I17" t="s">
        <v>216</v>
      </c>
      <c r="L17" t="s">
        <v>217</v>
      </c>
      <c r="M17" t="s">
        <v>218</v>
      </c>
    </row>
    <row r="18" spans="1:13" x14ac:dyDescent="0.25">
      <c r="A18" t="s">
        <v>219</v>
      </c>
      <c r="B18" t="s">
        <v>94</v>
      </c>
      <c r="C18" t="s">
        <v>220</v>
      </c>
      <c r="D18" t="s">
        <v>221</v>
      </c>
      <c r="F18" t="s">
        <v>107</v>
      </c>
      <c r="G18" t="s">
        <v>222</v>
      </c>
      <c r="H18" t="s">
        <v>223</v>
      </c>
      <c r="I18" t="s">
        <v>224</v>
      </c>
      <c r="J18" t="s">
        <v>225</v>
      </c>
      <c r="L18" t="s">
        <v>226</v>
      </c>
      <c r="M18" t="s">
        <v>227</v>
      </c>
    </row>
    <row r="19" spans="1:13" x14ac:dyDescent="0.25">
      <c r="B19" t="s">
        <v>83</v>
      </c>
      <c r="C19" t="s">
        <v>228</v>
      </c>
      <c r="D19" t="s">
        <v>229</v>
      </c>
      <c r="F19" t="s">
        <v>230</v>
      </c>
      <c r="G19" t="s">
        <v>231</v>
      </c>
      <c r="H19" t="s">
        <v>232</v>
      </c>
      <c r="I19" t="s">
        <v>233</v>
      </c>
      <c r="J19" t="s">
        <v>234</v>
      </c>
      <c r="K19" t="s">
        <v>90</v>
      </c>
      <c r="L19" t="s">
        <v>235</v>
      </c>
      <c r="M19" t="s">
        <v>236</v>
      </c>
    </row>
    <row r="20" spans="1:13" x14ac:dyDescent="0.25">
      <c r="A20" t="s">
        <v>237</v>
      </c>
      <c r="B20" t="s">
        <v>83</v>
      </c>
      <c r="C20" t="s">
        <v>238</v>
      </c>
      <c r="D20" t="s">
        <v>239</v>
      </c>
      <c r="F20" t="s">
        <v>240</v>
      </c>
      <c r="G20" t="s">
        <v>241</v>
      </c>
      <c r="H20" t="s">
        <v>242</v>
      </c>
      <c r="I20" t="s">
        <v>243</v>
      </c>
      <c r="L20" t="s">
        <v>244</v>
      </c>
      <c r="M20" t="s">
        <v>245</v>
      </c>
    </row>
    <row r="21" spans="1:13" x14ac:dyDescent="0.25">
      <c r="A21" t="s">
        <v>246</v>
      </c>
      <c r="B21" t="s">
        <v>83</v>
      </c>
      <c r="C21" t="s">
        <v>247</v>
      </c>
      <c r="D21" t="s">
        <v>248</v>
      </c>
      <c r="F21" t="s">
        <v>107</v>
      </c>
      <c r="G21" t="s">
        <v>241</v>
      </c>
      <c r="H21" t="s">
        <v>249</v>
      </c>
      <c r="I21" t="s">
        <v>250</v>
      </c>
      <c r="J21" t="s">
        <v>251</v>
      </c>
      <c r="L21" t="s">
        <v>252</v>
      </c>
      <c r="M21" t="s">
        <v>253</v>
      </c>
    </row>
    <row r="22" spans="1:13" x14ac:dyDescent="0.25">
      <c r="B22" t="s">
        <v>94</v>
      </c>
      <c r="C22" t="s">
        <v>187</v>
      </c>
      <c r="D22" t="s">
        <v>254</v>
      </c>
      <c r="F22" t="s">
        <v>204</v>
      </c>
      <c r="G22" t="s">
        <v>255</v>
      </c>
      <c r="H22" t="s">
        <v>256</v>
      </c>
      <c r="I22" t="s">
        <v>257</v>
      </c>
      <c r="J22" t="s">
        <v>258</v>
      </c>
      <c r="L22" t="s">
        <v>259</v>
      </c>
      <c r="M22">
        <v>1473231010</v>
      </c>
    </row>
    <row r="23" spans="1:13" x14ac:dyDescent="0.25">
      <c r="B23" t="s">
        <v>83</v>
      </c>
      <c r="C23" t="s">
        <v>260</v>
      </c>
      <c r="D23" t="s">
        <v>261</v>
      </c>
      <c r="F23" t="s">
        <v>230</v>
      </c>
      <c r="G23" t="s">
        <v>262</v>
      </c>
      <c r="H23" t="s">
        <v>263</v>
      </c>
      <c r="I23" t="s">
        <v>264</v>
      </c>
      <c r="J23" t="s">
        <v>265</v>
      </c>
      <c r="L23" t="s">
        <v>266</v>
      </c>
      <c r="M23" t="s">
        <v>267</v>
      </c>
    </row>
    <row r="24" spans="1:13" x14ac:dyDescent="0.25">
      <c r="B24" t="s">
        <v>83</v>
      </c>
      <c r="C24" t="s">
        <v>268</v>
      </c>
      <c r="D24" t="s">
        <v>269</v>
      </c>
      <c r="F24" t="s">
        <v>118</v>
      </c>
      <c r="G24" t="s">
        <v>270</v>
      </c>
      <c r="H24" t="s">
        <v>271</v>
      </c>
      <c r="I24" t="s">
        <v>272</v>
      </c>
      <c r="J24" t="s">
        <v>273</v>
      </c>
      <c r="L24" t="s">
        <v>274</v>
      </c>
      <c r="M24" t="s">
        <v>275</v>
      </c>
    </row>
    <row r="25" spans="1:13" x14ac:dyDescent="0.25">
      <c r="A25" t="s">
        <v>276</v>
      </c>
      <c r="B25" t="s">
        <v>94</v>
      </c>
      <c r="C25" t="s">
        <v>277</v>
      </c>
      <c r="D25" t="s">
        <v>278</v>
      </c>
      <c r="F25" t="s">
        <v>230</v>
      </c>
      <c r="G25" t="s">
        <v>279</v>
      </c>
      <c r="H25" t="s">
        <v>280</v>
      </c>
      <c r="I25" t="s">
        <v>101</v>
      </c>
      <c r="L25" t="s">
        <v>281</v>
      </c>
      <c r="M25" t="s">
        <v>282</v>
      </c>
    </row>
    <row r="26" spans="1:13" x14ac:dyDescent="0.25">
      <c r="A26" t="s">
        <v>283</v>
      </c>
      <c r="B26" t="s">
        <v>94</v>
      </c>
      <c r="C26" t="s">
        <v>284</v>
      </c>
      <c r="D26" t="s">
        <v>285</v>
      </c>
      <c r="F26" t="s">
        <v>286</v>
      </c>
      <c r="G26" t="s">
        <v>287</v>
      </c>
      <c r="H26" t="s">
        <v>288</v>
      </c>
      <c r="I26" t="s">
        <v>289</v>
      </c>
      <c r="J26" t="s">
        <v>290</v>
      </c>
      <c r="L26" t="s">
        <v>291</v>
      </c>
      <c r="M26" t="s">
        <v>292</v>
      </c>
    </row>
    <row r="27" spans="1:13" x14ac:dyDescent="0.25">
      <c r="A27" t="s">
        <v>293</v>
      </c>
      <c r="B27" t="s">
        <v>94</v>
      </c>
      <c r="C27" t="s">
        <v>294</v>
      </c>
      <c r="D27" t="s">
        <v>295</v>
      </c>
      <c r="F27" t="s">
        <v>296</v>
      </c>
      <c r="G27" t="s">
        <v>297</v>
      </c>
      <c r="H27" t="s">
        <v>298</v>
      </c>
      <c r="I27" t="s">
        <v>299</v>
      </c>
      <c r="J27" t="s">
        <v>300</v>
      </c>
      <c r="K27" t="s">
        <v>301</v>
      </c>
      <c r="L27" t="s">
        <v>302</v>
      </c>
      <c r="M27" t="s">
        <v>303</v>
      </c>
    </row>
    <row r="28" spans="1:13" x14ac:dyDescent="0.25">
      <c r="B28" t="s">
        <v>94</v>
      </c>
      <c r="C28" t="s">
        <v>304</v>
      </c>
      <c r="D28" t="s">
        <v>305</v>
      </c>
      <c r="F28" t="s">
        <v>230</v>
      </c>
      <c r="G28" t="s">
        <v>306</v>
      </c>
      <c r="H28" t="s">
        <v>307</v>
      </c>
      <c r="I28" t="s">
        <v>308</v>
      </c>
      <c r="J28" t="s">
        <v>309</v>
      </c>
      <c r="L28" t="s">
        <v>310</v>
      </c>
      <c r="M28" t="s">
        <v>311</v>
      </c>
    </row>
    <row r="29" spans="1:13" x14ac:dyDescent="0.25">
      <c r="A29" t="s">
        <v>312</v>
      </c>
      <c r="B29" t="s">
        <v>83</v>
      </c>
      <c r="C29" t="s">
        <v>313</v>
      </c>
      <c r="D29" t="s">
        <v>314</v>
      </c>
      <c r="F29" t="s">
        <v>315</v>
      </c>
      <c r="G29" t="s">
        <v>316</v>
      </c>
      <c r="H29" t="s">
        <v>317</v>
      </c>
      <c r="I29" t="s">
        <v>101</v>
      </c>
      <c r="L29" t="s">
        <v>318</v>
      </c>
      <c r="M29" t="s">
        <v>319</v>
      </c>
    </row>
    <row r="30" spans="1:13" x14ac:dyDescent="0.25">
      <c r="B30" t="s">
        <v>94</v>
      </c>
      <c r="C30" t="s">
        <v>320</v>
      </c>
      <c r="D30" t="s">
        <v>321</v>
      </c>
      <c r="F30" t="s">
        <v>230</v>
      </c>
      <c r="G30" t="s">
        <v>322</v>
      </c>
      <c r="H30" t="s">
        <v>323</v>
      </c>
      <c r="I30" t="s">
        <v>324</v>
      </c>
      <c r="J30" t="s">
        <v>325</v>
      </c>
      <c r="L30" t="s">
        <v>326</v>
      </c>
      <c r="M30" t="s">
        <v>327</v>
      </c>
    </row>
    <row r="31" spans="1:13" x14ac:dyDescent="0.25">
      <c r="B31" t="s">
        <v>94</v>
      </c>
      <c r="C31" t="s">
        <v>328</v>
      </c>
      <c r="D31" t="s">
        <v>329</v>
      </c>
      <c r="F31" t="s">
        <v>118</v>
      </c>
      <c r="G31" t="s">
        <v>330</v>
      </c>
      <c r="H31" t="s">
        <v>331</v>
      </c>
      <c r="I31" t="s">
        <v>332</v>
      </c>
      <c r="K31" t="s">
        <v>333</v>
      </c>
      <c r="L31" t="s">
        <v>334</v>
      </c>
      <c r="M31" t="s">
        <v>335</v>
      </c>
    </row>
    <row r="32" spans="1:13" x14ac:dyDescent="0.25">
      <c r="A32" t="s">
        <v>336</v>
      </c>
      <c r="B32" t="s">
        <v>83</v>
      </c>
      <c r="C32" t="s">
        <v>337</v>
      </c>
      <c r="D32" t="s">
        <v>338</v>
      </c>
      <c r="F32" t="s">
        <v>118</v>
      </c>
      <c r="G32" t="s">
        <v>339</v>
      </c>
      <c r="H32" t="s">
        <v>340</v>
      </c>
      <c r="I32" t="s">
        <v>341</v>
      </c>
      <c r="K32" t="s">
        <v>183</v>
      </c>
      <c r="L32" t="s">
        <v>342</v>
      </c>
      <c r="M32" t="s">
        <v>343</v>
      </c>
    </row>
    <row r="33" spans="1:13" x14ac:dyDescent="0.25">
      <c r="A33" t="s">
        <v>344</v>
      </c>
      <c r="B33" t="s">
        <v>83</v>
      </c>
      <c r="C33" t="s">
        <v>345</v>
      </c>
      <c r="D33" t="s">
        <v>346</v>
      </c>
      <c r="F33" t="s">
        <v>347</v>
      </c>
      <c r="G33" t="s">
        <v>348</v>
      </c>
      <c r="H33" t="s">
        <v>349</v>
      </c>
      <c r="I33" t="s">
        <v>350</v>
      </c>
      <c r="K33" t="s">
        <v>351</v>
      </c>
      <c r="L33" t="s">
        <v>352</v>
      </c>
      <c r="M33" t="s">
        <v>353</v>
      </c>
    </row>
    <row r="34" spans="1:13" x14ac:dyDescent="0.25">
      <c r="B34" t="s">
        <v>94</v>
      </c>
      <c r="C34" t="s">
        <v>354</v>
      </c>
      <c r="D34" t="s">
        <v>355</v>
      </c>
      <c r="F34" t="s">
        <v>213</v>
      </c>
      <c r="G34" t="s">
        <v>356</v>
      </c>
      <c r="H34" t="s">
        <v>357</v>
      </c>
      <c r="I34" t="s">
        <v>101</v>
      </c>
      <c r="L34" t="s">
        <v>358</v>
      </c>
      <c r="M34" t="s">
        <v>359</v>
      </c>
    </row>
    <row r="35" spans="1:13" x14ac:dyDescent="0.25">
      <c r="A35" t="s">
        <v>360</v>
      </c>
      <c r="B35" t="s">
        <v>94</v>
      </c>
      <c r="C35" t="s">
        <v>361</v>
      </c>
      <c r="D35" t="s">
        <v>362</v>
      </c>
      <c r="F35" t="s">
        <v>363</v>
      </c>
      <c r="G35" t="s">
        <v>364</v>
      </c>
      <c r="H35" t="s">
        <v>365</v>
      </c>
      <c r="I35" t="s">
        <v>101</v>
      </c>
      <c r="L35" t="s">
        <v>366</v>
      </c>
      <c r="M35" t="s">
        <v>367</v>
      </c>
    </row>
  </sheetData>
  <hyperlinks>
    <hyperlink ref="A2" r:id="rId1" xr:uid="{56884278-3468-4F08-AEAA-36D7A70DBB68}"/>
  </hyperlinks>
  <pageMargins left="0.7" right="0.7" top="0.75" bottom="0.75" header="0.3" footer="0.3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84DE-5D20-409B-AB93-81E4974FFB5E}">
  <dimension ref="D3"/>
  <sheetViews>
    <sheetView zoomScale="150" zoomScaleNormal="150" workbookViewId="0">
      <selection activeCell="D4" sqref="D4"/>
    </sheetView>
  </sheetViews>
  <sheetFormatPr defaultRowHeight="15" x14ac:dyDescent="0.25"/>
  <cols>
    <col min="4" max="4" width="14.28515625" customWidth="1"/>
    <col min="8" max="8" width="22.140625" customWidth="1"/>
  </cols>
  <sheetData>
    <row r="3" spans="4:4" x14ac:dyDescent="0.25">
      <c r="D3" s="18" t="s">
        <v>368</v>
      </c>
    </row>
  </sheetData>
  <hyperlinks>
    <hyperlink ref="D3" r:id="rId1" xr:uid="{D5470052-6A6F-4FF1-AEF4-BB7ED150108D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D2:G12"/>
  <sheetViews>
    <sheetView showGridLines="0" zoomScale="150" zoomScaleNormal="150" workbookViewId="0">
      <selection activeCell="G14" sqref="G14"/>
    </sheetView>
  </sheetViews>
  <sheetFormatPr defaultRowHeight="15" x14ac:dyDescent="0.25"/>
  <cols>
    <col min="3" max="3" width="4.140625" customWidth="1"/>
    <col min="4" max="4" width="20.5703125" customWidth="1"/>
    <col min="5" max="6" width="11.7109375" bestFit="1" customWidth="1"/>
    <col min="7" max="7" width="11.5703125" bestFit="1" customWidth="1"/>
  </cols>
  <sheetData>
    <row r="2" spans="4:7" x14ac:dyDescent="0.25">
      <c r="E2" s="19">
        <v>2018</v>
      </c>
      <c r="F2" s="19"/>
    </row>
    <row r="3" spans="4:7" x14ac:dyDescent="0.25">
      <c r="D3" t="s">
        <v>15</v>
      </c>
      <c r="E3" s="5" t="s">
        <v>16</v>
      </c>
      <c r="F3" s="5" t="s">
        <v>17</v>
      </c>
      <c r="G3" s="5" t="s">
        <v>369</v>
      </c>
    </row>
    <row r="4" spans="4:7" x14ac:dyDescent="0.25">
      <c r="D4" t="s">
        <v>18</v>
      </c>
      <c r="E4" s="6">
        <v>19000</v>
      </c>
      <c r="F4" s="6">
        <v>23000</v>
      </c>
      <c r="G4" s="9"/>
    </row>
    <row r="5" spans="4:7" x14ac:dyDescent="0.25">
      <c r="D5" t="s">
        <v>19</v>
      </c>
      <c r="E5" s="6">
        <v>9000</v>
      </c>
      <c r="F5" s="6">
        <v>7500</v>
      </c>
      <c r="G5" s="9"/>
    </row>
    <row r="6" spans="4:7" x14ac:dyDescent="0.25">
      <c r="D6" t="s">
        <v>20</v>
      </c>
      <c r="E6" s="6">
        <v>7500</v>
      </c>
      <c r="F6" s="6">
        <v>7000</v>
      </c>
      <c r="G6" s="9"/>
    </row>
    <row r="7" spans="4:7" x14ac:dyDescent="0.25">
      <c r="D7" t="s">
        <v>21</v>
      </c>
      <c r="E7" s="6">
        <v>2500</v>
      </c>
      <c r="F7" s="6">
        <v>3200</v>
      </c>
      <c r="G7" s="9"/>
    </row>
    <row r="8" spans="4:7" x14ac:dyDescent="0.25">
      <c r="D8" t="s">
        <v>22</v>
      </c>
      <c r="E8" s="6">
        <v>1200</v>
      </c>
      <c r="F8" s="6">
        <v>1000</v>
      </c>
      <c r="G8" s="9"/>
    </row>
    <row r="9" spans="4:7" x14ac:dyDescent="0.25">
      <c r="D9" t="s">
        <v>23</v>
      </c>
      <c r="E9" s="6">
        <v>1900</v>
      </c>
      <c r="F9" s="6">
        <v>2990</v>
      </c>
      <c r="G9" s="9"/>
    </row>
    <row r="10" spans="4:7" x14ac:dyDescent="0.25">
      <c r="D10" t="s">
        <v>24</v>
      </c>
      <c r="E10" s="6">
        <v>500</v>
      </c>
      <c r="F10" s="6">
        <v>423</v>
      </c>
      <c r="G10" s="9"/>
    </row>
    <row r="11" spans="4:7" x14ac:dyDescent="0.25">
      <c r="D11" t="s">
        <v>25</v>
      </c>
      <c r="E11" s="6">
        <v>750</v>
      </c>
      <c r="F11" s="6">
        <v>700</v>
      </c>
      <c r="G11" s="9"/>
    </row>
    <row r="12" spans="4:7" x14ac:dyDescent="0.25">
      <c r="D12" t="s">
        <v>26</v>
      </c>
      <c r="E12" s="7">
        <f>SUM(E4:E11)</f>
        <v>42350</v>
      </c>
      <c r="F12" s="7">
        <f>SUM(F4:F11)</f>
        <v>45813</v>
      </c>
      <c r="G12" s="8"/>
    </row>
  </sheetData>
  <mergeCells count="1">
    <mergeCell ref="E2:F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38BC0D9633B644BBDF2F4CA11E3A80" ma:contentTypeVersion="13" ma:contentTypeDescription="Create a new document." ma:contentTypeScope="" ma:versionID="f26fff99bc1a8cbc19ac570a9a5bf75f">
  <xsd:schema xmlns:xsd="http://www.w3.org/2001/XMLSchema" xmlns:xs="http://www.w3.org/2001/XMLSchema" xmlns:p="http://schemas.microsoft.com/office/2006/metadata/properties" xmlns:ns2="42eb4d11-3618-4a2d-859d-0940ae995667" xmlns:ns3="f9d96ef6-dabb-4602-8931-aa2453124819" targetNamespace="http://schemas.microsoft.com/office/2006/metadata/properties" ma:root="true" ma:fieldsID="578608e97d3265effd71be4ff3cf4cb0" ns2:_="" ns3:_="">
    <xsd:import namespace="42eb4d11-3618-4a2d-859d-0940ae995667"/>
    <xsd:import namespace="f9d96ef6-dabb-4602-8931-aa24531248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b4d11-3618-4a2d-859d-0940ae9956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d96ef6-dabb-4602-8931-aa245312481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4468CE-F616-4777-A35B-4485E2607D8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99A588B-1055-43E2-9492-3000396A4A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2DB08F-AA88-4545-A897-27FAB7BE50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Campaigns</vt:lpstr>
      <vt:lpstr>Data Input</vt:lpstr>
      <vt:lpstr>Pay</vt:lpstr>
      <vt:lpstr>Charts</vt:lpstr>
      <vt:lpstr>Cash Flow</vt:lpstr>
      <vt:lpstr>List Management</vt:lpstr>
      <vt:lpstr>Sheet1</vt:lpstr>
      <vt:lpstr>Budgets &amp; Forecasts</vt:lpstr>
      <vt:lpstr>sales fig</vt:lpstr>
    </vt:vector>
  </TitlesOfParts>
  <Manager/>
  <Company>Berkeley Group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Suzanne Driver</dc:creator>
  <cp:keywords/>
  <dc:description/>
  <cp:lastModifiedBy>Gareth Turner</cp:lastModifiedBy>
  <cp:revision/>
  <dcterms:created xsi:type="dcterms:W3CDTF">2017-11-09T23:01:31Z</dcterms:created>
  <dcterms:modified xsi:type="dcterms:W3CDTF">2020-01-27T14:48:07Z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0x010100B838BC0D9633B644BBDF2F4CA11E3A80</vt:lpwstr>
  </property>
  <property fmtid="{D5CDD505-2E9C-101B-9397-08002B2CF9AE}" pid="3" name="AuthorIds_UIVersion_2560">
    <vt:lpwstr>12</vt:lpwstr>
  </property>
</Properties>
</file>